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23955" windowHeight="97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R14" i="1"/>
  <c r="K14" l="1"/>
  <c r="J14"/>
  <c r="N10"/>
  <c r="N3"/>
  <c r="L7" l="1"/>
  <c r="L8"/>
  <c r="L9"/>
  <c r="M8" l="1"/>
  <c r="L14"/>
  <c r="N9"/>
  <c r="M9"/>
  <c r="N8"/>
  <c r="M7"/>
  <c r="N7" s="1"/>
  <c r="L6" l="1"/>
  <c r="M6" s="1"/>
  <c r="N6" l="1"/>
  <c r="N11" s="1"/>
  <c r="Q11" s="1"/>
  <c r="Q14" s="1"/>
  <c r="L2"/>
  <c r="M2" s="1"/>
  <c r="N2" s="1"/>
  <c r="N4" l="1"/>
  <c r="Q4" s="1"/>
  <c r="R4" s="1"/>
  <c r="O11" s="1"/>
  <c r="R11" s="1"/>
</calcChain>
</file>

<file path=xl/sharedStrings.xml><?xml version="1.0" encoding="utf-8"?>
<sst xmlns="http://schemas.openxmlformats.org/spreadsheetml/2006/main" count="33" uniqueCount="30">
  <si>
    <t>Дата</t>
  </si>
  <si>
    <t>Наименование работы (услуги) в рамках выбранной работы (услуги)</t>
  </si>
  <si>
    <t>Стоимость работ</t>
  </si>
  <si>
    <t>Стоимость используемого материала</t>
  </si>
  <si>
    <t>Работало кол-во чел.</t>
  </si>
  <si>
    <t>Время работы</t>
  </si>
  <si>
    <t>Итого</t>
  </si>
  <si>
    <t>Автоуслуги</t>
  </si>
  <si>
    <t xml:space="preserve">Расценка работы механизмов и приспособлений </t>
  </si>
  <si>
    <t>Время работы  механизмов и приспособлений</t>
  </si>
  <si>
    <t>Общехозяйственные расходы</t>
  </si>
  <si>
    <t xml:space="preserve">Прочие расходы </t>
  </si>
  <si>
    <t>Рентабельность</t>
  </si>
  <si>
    <t xml:space="preserve">Всего </t>
  </si>
  <si>
    <t>Приход</t>
  </si>
  <si>
    <t>Расход</t>
  </si>
  <si>
    <t>Остаток на конец месяца</t>
  </si>
  <si>
    <t>Остаток на начала месяца</t>
  </si>
  <si>
    <t>0,08=5мин</t>
  </si>
  <si>
    <t>1 мин=0,0166</t>
  </si>
  <si>
    <t>Слуховые окна-подготовка к зиме. Ремонт, крепление дверных блоков.</t>
  </si>
  <si>
    <t>01-30.11.17</t>
  </si>
  <si>
    <t>Замена эл.лампочки</t>
  </si>
  <si>
    <t>Итого за ноябрь</t>
  </si>
  <si>
    <t>Ремонт дверей и дверных коробок</t>
  </si>
  <si>
    <t>01-31.12.17</t>
  </si>
  <si>
    <t>Итого за декабрь</t>
  </si>
  <si>
    <t xml:space="preserve">S= 767,1* 2,94 =  </t>
  </si>
  <si>
    <t>Итоги за 2017 год</t>
  </si>
  <si>
    <t>Расходы на содержание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</si>
</sst>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C00000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/>
    <xf numFmtId="14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wrapText="1"/>
    </xf>
    <xf numFmtId="0" fontId="0" fillId="0" borderId="1" xfId="0" applyBorder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1" fillId="2" borderId="1" xfId="0" applyFont="1" applyFill="1" applyBorder="1" applyAlignment="1">
      <alignment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2" fontId="2" fillId="0" borderId="1" xfId="0" applyNumberFormat="1" applyFont="1" applyBorder="1"/>
    <xf numFmtId="2" fontId="0" fillId="0" borderId="1" xfId="0" applyNumberFormat="1" applyBorder="1"/>
    <xf numFmtId="14" fontId="1" fillId="2" borderId="1" xfId="0" applyNumberFormat="1" applyFont="1" applyFill="1" applyBorder="1" applyAlignment="1">
      <alignment horizontal="left"/>
    </xf>
    <xf numFmtId="0" fontId="4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/>
    <xf numFmtId="2" fontId="6" fillId="0" borderId="1" xfId="0" applyNumberFormat="1" applyFont="1" applyBorder="1"/>
    <xf numFmtId="0" fontId="6" fillId="0" borderId="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7"/>
  <sheetViews>
    <sheetView tabSelected="1" workbookViewId="0">
      <pane ySplit="1" topLeftCell="A2" activePane="bottomLeft" state="frozen"/>
      <selection pane="bottomLeft" activeCell="B22" sqref="B22"/>
    </sheetView>
  </sheetViews>
  <sheetFormatPr defaultRowHeight="15"/>
  <cols>
    <col min="1" max="1" width="11.7109375" customWidth="1"/>
    <col min="2" max="2" width="55.140625" customWidth="1"/>
    <col min="3" max="5" width="13.42578125" customWidth="1"/>
    <col min="6" max="11" width="11.85546875" customWidth="1"/>
    <col min="12" max="12" width="11" customWidth="1"/>
    <col min="14" max="14" width="9.5703125" bestFit="1" customWidth="1"/>
    <col min="15" max="15" width="9.28515625" bestFit="1" customWidth="1"/>
    <col min="17" max="17" width="9.5703125" bestFit="1" customWidth="1"/>
    <col min="18" max="18" width="9.28515625" bestFit="1" customWidth="1"/>
    <col min="19" max="19" width="9.28515625" customWidth="1"/>
  </cols>
  <sheetData>
    <row r="1" spans="1:21" ht="94.5">
      <c r="A1" s="9" t="s">
        <v>0</v>
      </c>
      <c r="B1" s="10" t="s">
        <v>1</v>
      </c>
      <c r="C1" s="10" t="s">
        <v>2</v>
      </c>
      <c r="D1" s="10" t="s">
        <v>10</v>
      </c>
      <c r="E1" s="10" t="s">
        <v>11</v>
      </c>
      <c r="F1" s="10" t="s">
        <v>4</v>
      </c>
      <c r="G1" s="10" t="s">
        <v>5</v>
      </c>
      <c r="H1" s="10" t="s">
        <v>8</v>
      </c>
      <c r="I1" s="10" t="s">
        <v>9</v>
      </c>
      <c r="J1" s="11" t="s">
        <v>3</v>
      </c>
      <c r="K1" s="11" t="s">
        <v>7</v>
      </c>
      <c r="L1" s="11" t="s">
        <v>6</v>
      </c>
      <c r="M1" s="11" t="s">
        <v>12</v>
      </c>
      <c r="N1" s="11" t="s">
        <v>13</v>
      </c>
      <c r="O1" s="11" t="s">
        <v>17</v>
      </c>
      <c r="P1" s="11" t="s">
        <v>14</v>
      </c>
      <c r="Q1" s="11" t="s">
        <v>15</v>
      </c>
      <c r="R1" s="11" t="s">
        <v>16</v>
      </c>
      <c r="S1" s="12" t="s">
        <v>27</v>
      </c>
      <c r="T1" s="12">
        <v>2255.27</v>
      </c>
    </row>
    <row r="2" spans="1:21" ht="31.5">
      <c r="A2" s="2">
        <v>43056</v>
      </c>
      <c r="B2" s="8" t="s">
        <v>20</v>
      </c>
      <c r="C2" s="1">
        <v>79.2</v>
      </c>
      <c r="D2" s="1">
        <v>39.6</v>
      </c>
      <c r="E2" s="1">
        <v>7.92</v>
      </c>
      <c r="F2" s="1">
        <v>2</v>
      </c>
      <c r="G2" s="1">
        <v>2.08</v>
      </c>
      <c r="H2" s="1"/>
      <c r="I2" s="1"/>
      <c r="J2" s="1">
        <v>360.75</v>
      </c>
      <c r="K2" s="1">
        <v>680.45</v>
      </c>
      <c r="L2" s="14">
        <f>(C2+D2+E2)*F2*G2+H2*I2+J2+K2</f>
        <v>1568.3552</v>
      </c>
      <c r="M2" s="14">
        <f>L2*10%</f>
        <v>156.83552</v>
      </c>
      <c r="N2" s="14">
        <f>L2+M2</f>
        <v>1725.1907200000001</v>
      </c>
      <c r="O2" s="5"/>
      <c r="P2" s="5"/>
      <c r="Q2" s="5"/>
      <c r="R2" s="5"/>
      <c r="S2" s="5"/>
      <c r="T2" s="5"/>
      <c r="U2" t="s">
        <v>18</v>
      </c>
    </row>
    <row r="3" spans="1:21" ht="15.75">
      <c r="A3" s="3" t="s">
        <v>21</v>
      </c>
      <c r="B3" s="4" t="s">
        <v>29</v>
      </c>
      <c r="C3" s="1"/>
      <c r="D3" s="1"/>
      <c r="E3" s="1"/>
      <c r="F3" s="1"/>
      <c r="G3" s="1"/>
      <c r="H3" s="1"/>
      <c r="I3" s="1"/>
      <c r="J3" s="1"/>
      <c r="K3" s="1"/>
      <c r="L3" s="14"/>
      <c r="M3" s="14"/>
      <c r="N3" s="14">
        <f>T1</f>
        <v>2255.27</v>
      </c>
      <c r="O3" s="5"/>
      <c r="P3" s="5"/>
      <c r="Q3" s="5"/>
      <c r="R3" s="5"/>
      <c r="S3" s="5"/>
      <c r="T3" s="5"/>
      <c r="U3" t="s">
        <v>19</v>
      </c>
    </row>
    <row r="4" spans="1:21" ht="15.75">
      <c r="A4" s="3"/>
      <c r="B4" s="6" t="s">
        <v>23</v>
      </c>
      <c r="C4" s="1"/>
      <c r="D4" s="1"/>
      <c r="E4" s="1"/>
      <c r="F4" s="1"/>
      <c r="G4" s="1"/>
      <c r="H4" s="1"/>
      <c r="I4" s="1"/>
      <c r="J4" s="1"/>
      <c r="K4" s="1"/>
      <c r="L4" s="14"/>
      <c r="M4" s="14"/>
      <c r="N4" s="13">
        <f>SUM(N2:N3)</f>
        <v>3980.46072</v>
      </c>
      <c r="O4" s="5"/>
      <c r="P4" s="5"/>
      <c r="Q4" s="14">
        <f>N4</f>
        <v>3980.46072</v>
      </c>
      <c r="R4" s="5">
        <f>O4+P4-Q4</f>
        <v>-3980.46072</v>
      </c>
      <c r="S4" s="5"/>
      <c r="T4" s="5"/>
    </row>
    <row r="5" spans="1:21" ht="15.75">
      <c r="A5" s="3"/>
      <c r="B5" s="4"/>
      <c r="C5" s="1"/>
      <c r="D5" s="1"/>
      <c r="E5" s="1"/>
      <c r="F5" s="1"/>
      <c r="G5" s="1"/>
      <c r="H5" s="1"/>
      <c r="I5" s="1"/>
      <c r="J5" s="1"/>
      <c r="K5" s="1"/>
      <c r="L5" s="14"/>
      <c r="M5" s="14"/>
      <c r="N5" s="14"/>
      <c r="O5" s="5"/>
      <c r="P5" s="5"/>
      <c r="Q5" s="5"/>
      <c r="R5" s="5"/>
      <c r="S5" s="5"/>
      <c r="T5" s="5"/>
    </row>
    <row r="6" spans="1:21" ht="15.75">
      <c r="A6" s="15">
        <v>43075</v>
      </c>
      <c r="B6" s="8" t="s">
        <v>24</v>
      </c>
      <c r="C6" s="1">
        <v>79.2</v>
      </c>
      <c r="D6" s="1">
        <v>39.6</v>
      </c>
      <c r="E6" s="1">
        <v>7.92</v>
      </c>
      <c r="F6" s="1">
        <v>3</v>
      </c>
      <c r="G6" s="1">
        <v>2</v>
      </c>
      <c r="H6" s="1"/>
      <c r="I6" s="1"/>
      <c r="J6" s="1"/>
      <c r="K6" s="1">
        <v>544.36</v>
      </c>
      <c r="L6" s="14">
        <f t="shared" ref="L6:L9" si="0">(C6+D6+E6)*F6*G6+H6*I6+J6+K6</f>
        <v>1304.68</v>
      </c>
      <c r="M6" s="14">
        <f t="shared" ref="M6:M9" si="1">L6*10%</f>
        <v>130.46800000000002</v>
      </c>
      <c r="N6" s="14">
        <f t="shared" ref="N6:N9" si="2">L6+M6</f>
        <v>1435.1480000000001</v>
      </c>
      <c r="O6" s="5"/>
      <c r="P6" s="5"/>
      <c r="Q6" s="5"/>
      <c r="R6" s="5"/>
      <c r="S6" s="5"/>
      <c r="T6" s="5"/>
    </row>
    <row r="7" spans="1:21" ht="15.75">
      <c r="A7" s="15">
        <v>43075</v>
      </c>
      <c r="B7" s="4" t="s">
        <v>22</v>
      </c>
      <c r="C7" s="1">
        <v>79.2</v>
      </c>
      <c r="D7" s="1">
        <v>39.6</v>
      </c>
      <c r="E7" s="1">
        <v>7.92</v>
      </c>
      <c r="F7" s="1">
        <v>3</v>
      </c>
      <c r="G7" s="1">
        <v>0.34</v>
      </c>
      <c r="H7" s="1"/>
      <c r="I7" s="1"/>
      <c r="J7" s="1">
        <v>118</v>
      </c>
      <c r="K7" s="1"/>
      <c r="L7" s="14">
        <f t="shared" si="0"/>
        <v>247.2544</v>
      </c>
      <c r="M7" s="14">
        <f t="shared" si="1"/>
        <v>24.725440000000003</v>
      </c>
      <c r="N7" s="14">
        <f t="shared" si="2"/>
        <v>271.97984000000002</v>
      </c>
      <c r="O7" s="5"/>
      <c r="P7" s="5"/>
      <c r="Q7" s="5"/>
      <c r="R7" s="5"/>
      <c r="S7" s="5"/>
      <c r="T7" s="5"/>
    </row>
    <row r="8" spans="1:21" ht="15.75">
      <c r="A8" s="2">
        <v>43089</v>
      </c>
      <c r="B8" s="8" t="s">
        <v>24</v>
      </c>
      <c r="C8" s="1">
        <v>79.2</v>
      </c>
      <c r="D8" s="1">
        <v>39.6</v>
      </c>
      <c r="E8" s="1">
        <v>7.92</v>
      </c>
      <c r="F8" s="1">
        <v>3</v>
      </c>
      <c r="G8" s="1">
        <v>1.5</v>
      </c>
      <c r="H8" s="7"/>
      <c r="I8" s="7"/>
      <c r="J8" s="16">
        <v>142.5</v>
      </c>
      <c r="K8" s="16">
        <v>544.36</v>
      </c>
      <c r="L8" s="14">
        <f t="shared" si="0"/>
        <v>1257.0999999999999</v>
      </c>
      <c r="M8" s="14">
        <f t="shared" si="1"/>
        <v>125.71</v>
      </c>
      <c r="N8" s="14">
        <f t="shared" si="2"/>
        <v>1382.81</v>
      </c>
      <c r="O8" s="5"/>
      <c r="P8" s="5"/>
      <c r="Q8" s="5"/>
      <c r="R8" s="5"/>
      <c r="S8" s="5"/>
      <c r="T8" s="5"/>
    </row>
    <row r="9" spans="1:21" ht="15.75">
      <c r="A9" s="2">
        <v>43089</v>
      </c>
      <c r="B9" s="4" t="s">
        <v>22</v>
      </c>
      <c r="C9" s="1">
        <v>79.2</v>
      </c>
      <c r="D9" s="1">
        <v>39.6</v>
      </c>
      <c r="E9" s="1">
        <v>7.92</v>
      </c>
      <c r="F9" s="1">
        <v>3</v>
      </c>
      <c r="G9" s="1">
        <v>1</v>
      </c>
      <c r="H9" s="1"/>
      <c r="I9" s="1"/>
      <c r="J9" s="1">
        <v>236</v>
      </c>
      <c r="K9" s="1"/>
      <c r="L9" s="14">
        <f t="shared" si="0"/>
        <v>616.16000000000008</v>
      </c>
      <c r="M9" s="14">
        <f t="shared" si="1"/>
        <v>61.616000000000014</v>
      </c>
      <c r="N9" s="14">
        <f t="shared" si="2"/>
        <v>677.77600000000007</v>
      </c>
      <c r="O9" s="5"/>
      <c r="P9" s="5"/>
      <c r="Q9" s="5"/>
      <c r="R9" s="5"/>
      <c r="S9" s="5"/>
      <c r="T9" s="5"/>
    </row>
    <row r="10" spans="1:21" ht="15.75">
      <c r="A10" s="3" t="s">
        <v>25</v>
      </c>
      <c r="B10" s="4" t="s">
        <v>29</v>
      </c>
      <c r="C10" s="1"/>
      <c r="D10" s="1"/>
      <c r="E10" s="1"/>
      <c r="F10" s="1"/>
      <c r="G10" s="1"/>
      <c r="H10" s="1"/>
      <c r="I10" s="1"/>
      <c r="J10" s="1"/>
      <c r="K10" s="1"/>
      <c r="L10" s="14"/>
      <c r="M10" s="14"/>
      <c r="N10" s="14">
        <f>T1</f>
        <v>2255.27</v>
      </c>
      <c r="O10" s="5"/>
      <c r="P10" s="5"/>
      <c r="Q10" s="5"/>
      <c r="R10" s="5"/>
      <c r="S10" s="5"/>
      <c r="T10" s="5"/>
    </row>
    <row r="11" spans="1:21" ht="15.75">
      <c r="A11" s="2"/>
      <c r="B11" s="6" t="s">
        <v>26</v>
      </c>
      <c r="C11" s="1"/>
      <c r="D11" s="1"/>
      <c r="E11" s="1"/>
      <c r="F11" s="1"/>
      <c r="G11" s="1"/>
      <c r="H11" s="1"/>
      <c r="I11" s="1"/>
      <c r="J11" s="1"/>
      <c r="K11" s="1"/>
      <c r="L11" s="14"/>
      <c r="M11" s="14"/>
      <c r="N11" s="13">
        <f>SUM(N6:N10)</f>
        <v>6022.9838400000008</v>
      </c>
      <c r="O11" s="5">
        <f>R4</f>
        <v>-3980.46072</v>
      </c>
      <c r="P11" s="5">
        <v>7419.58</v>
      </c>
      <c r="Q11" s="14">
        <f>N11</f>
        <v>6022.9838400000008</v>
      </c>
      <c r="R11" s="14">
        <f t="shared" ref="R11:R14" si="3">O11+P11-Q11</f>
        <v>-2583.8645600000009</v>
      </c>
      <c r="S11" s="5"/>
      <c r="T11" s="5"/>
    </row>
    <row r="12" spans="1:21" ht="15.75">
      <c r="A12" s="3"/>
      <c r="B12" s="4"/>
      <c r="C12" s="1"/>
      <c r="D12" s="1"/>
      <c r="E12" s="1"/>
      <c r="F12" s="1"/>
      <c r="G12" s="1"/>
      <c r="H12" s="1"/>
      <c r="I12" s="1"/>
      <c r="J12" s="1"/>
      <c r="K12" s="1"/>
      <c r="L12" s="14"/>
      <c r="M12" s="14"/>
      <c r="N12" s="14"/>
      <c r="O12" s="5"/>
      <c r="P12" s="5"/>
      <c r="Q12" s="5"/>
      <c r="R12" s="14"/>
      <c r="S12" s="14"/>
      <c r="T12" s="5"/>
    </row>
    <row r="13" spans="1:21" ht="15.75">
      <c r="A13" s="2"/>
      <c r="B13" s="6"/>
      <c r="C13" s="1"/>
      <c r="D13" s="1"/>
      <c r="E13" s="1"/>
      <c r="F13" s="1"/>
      <c r="G13" s="1"/>
      <c r="H13" s="1"/>
      <c r="I13" s="1"/>
      <c r="J13" s="1"/>
      <c r="K13" s="1"/>
      <c r="L13" s="14"/>
      <c r="M13" s="14"/>
      <c r="N13" s="13"/>
      <c r="O13" s="5"/>
      <c r="P13" s="5"/>
      <c r="Q13" s="5"/>
      <c r="R13" s="14"/>
      <c r="S13" s="5"/>
      <c r="T13" s="5"/>
    </row>
    <row r="14" spans="1:21" ht="15.75">
      <c r="A14" s="2"/>
      <c r="B14" s="17" t="s">
        <v>28</v>
      </c>
      <c r="C14" s="1"/>
      <c r="D14" s="1"/>
      <c r="E14" s="1"/>
      <c r="F14" s="1"/>
      <c r="G14" s="1"/>
      <c r="H14" s="1"/>
      <c r="I14" s="1"/>
      <c r="J14" s="18">
        <f>SUM(J2:J10)</f>
        <v>857.25</v>
      </c>
      <c r="K14" s="18">
        <f>SUM(K2:K12)</f>
        <v>1769.17</v>
      </c>
      <c r="L14" s="19">
        <f>SUM(L2:L12)</f>
        <v>4993.5496000000003</v>
      </c>
      <c r="M14" s="19"/>
      <c r="N14" s="19">
        <v>10003.44</v>
      </c>
      <c r="O14" s="20"/>
      <c r="P14" s="20">
        <v>7419.58</v>
      </c>
      <c r="Q14" s="19">
        <f>SUM(Q3:Q12)</f>
        <v>10003.44456</v>
      </c>
      <c r="R14" s="19">
        <f t="shared" si="3"/>
        <v>-2583.86456</v>
      </c>
      <c r="S14" s="5"/>
      <c r="T14" s="5"/>
    </row>
    <row r="15" spans="1:21" ht="15.75">
      <c r="A15" s="2"/>
      <c r="B15" s="4"/>
      <c r="C15" s="1"/>
      <c r="D15" s="1"/>
      <c r="E15" s="1"/>
      <c r="F15" s="1"/>
      <c r="G15" s="1"/>
      <c r="H15" s="1"/>
      <c r="I15" s="1"/>
      <c r="J15" s="1"/>
      <c r="K15" s="1"/>
      <c r="L15" s="14"/>
      <c r="M15" s="14"/>
      <c r="N15" s="14"/>
      <c r="O15" s="5"/>
      <c r="P15" s="5"/>
      <c r="Q15" s="5"/>
      <c r="R15" s="5"/>
      <c r="S15" s="5"/>
      <c r="T15" s="5"/>
    </row>
    <row r="16" spans="1:21" ht="15.75">
      <c r="A16" s="2"/>
      <c r="B16" s="8"/>
      <c r="C16" s="1"/>
      <c r="D16" s="1"/>
      <c r="E16" s="1"/>
      <c r="F16" s="1"/>
      <c r="G16" s="1"/>
      <c r="H16" s="1"/>
      <c r="I16" s="1"/>
      <c r="J16" s="1"/>
      <c r="K16" s="1"/>
      <c r="L16" s="14"/>
      <c r="M16" s="14"/>
      <c r="N16" s="14"/>
      <c r="O16" s="5"/>
      <c r="P16" s="5"/>
      <c r="Q16" s="5"/>
      <c r="R16" s="5"/>
      <c r="S16" s="5"/>
      <c r="T16" s="5"/>
    </row>
    <row r="17" spans="1:20" ht="15.75">
      <c r="A17" s="3"/>
      <c r="B17" s="4"/>
      <c r="C17" s="1"/>
      <c r="D17" s="1"/>
      <c r="E17" s="1"/>
      <c r="F17" s="1"/>
      <c r="G17" s="1"/>
      <c r="H17" s="1"/>
      <c r="I17" s="1"/>
      <c r="J17" s="1"/>
      <c r="K17" s="1"/>
      <c r="L17" s="14"/>
      <c r="M17" s="14"/>
      <c r="N17" s="14"/>
      <c r="O17" s="5"/>
      <c r="P17" s="5"/>
      <c r="Q17" s="5"/>
      <c r="R17" s="5"/>
      <c r="S17" s="5"/>
      <c r="T17" s="5"/>
    </row>
  </sheetData>
  <pageMargins left="0.78740157480314965" right="0.39370078740157483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cp:lastPrinted>2017-10-18T08:28:51Z</cp:lastPrinted>
  <dcterms:created xsi:type="dcterms:W3CDTF">2017-10-10T10:59:20Z</dcterms:created>
  <dcterms:modified xsi:type="dcterms:W3CDTF">2018-03-02T05:25:18Z</dcterms:modified>
</cp:coreProperties>
</file>